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120" yWindow="90" windowWidth="28515" windowHeight="12585"/>
  </bookViews>
  <sheets>
    <sheet name="Feuil1" sheetId="1" r:id="rId1"/>
    <sheet name="Feuil2" sheetId="2" r:id="rId2"/>
    <sheet name="Feuil3" sheetId="3" r:id="rId3"/>
  </sheets>
  <calcPr calcId="125725" iterate="1"/>
</workbook>
</file>

<file path=xl/calcChain.xml><?xml version="1.0" encoding="utf-8"?>
<calcChain xmlns="http://schemas.openxmlformats.org/spreadsheetml/2006/main">
  <c r="C18" i="1"/>
  <c r="C5"/>
  <c r="C4"/>
  <c r="N11"/>
  <c r="J21" s="1"/>
  <c r="G18"/>
  <c r="F16"/>
  <c r="J16" s="1"/>
  <c r="G16"/>
  <c r="G15"/>
  <c r="F15"/>
  <c r="J15" s="1"/>
  <c r="J14"/>
  <c r="G14"/>
  <c r="F14"/>
  <c r="J13"/>
  <c r="G13"/>
  <c r="F13"/>
  <c r="G12"/>
  <c r="F12"/>
  <c r="J12" s="1"/>
  <c r="G11"/>
  <c r="F11"/>
  <c r="J11" s="1"/>
  <c r="G10"/>
  <c r="F10"/>
  <c r="J10" s="1"/>
  <c r="J9"/>
  <c r="G9"/>
  <c r="F9"/>
  <c r="J20" l="1"/>
  <c r="J23" l="1"/>
  <c r="E20"/>
  <c r="F20" s="1"/>
</calcChain>
</file>

<file path=xl/sharedStrings.xml><?xml version="1.0" encoding="utf-8"?>
<sst xmlns="http://schemas.openxmlformats.org/spreadsheetml/2006/main" count="36" uniqueCount="27">
  <si>
    <t>AMORTISSEMENT PAR COMPOSANTS</t>
  </si>
  <si>
    <t>Prix des meubles :</t>
  </si>
  <si>
    <t>Durée d'amortissement du mobilier</t>
  </si>
  <si>
    <t>Durée</t>
  </si>
  <si>
    <t>% annuel</t>
  </si>
  <si>
    <t xml:space="preserve">Valeur </t>
  </si>
  <si>
    <t>Amortissement annuel des composants</t>
  </si>
  <si>
    <t>Répartition des composants de l'immobilier</t>
  </si>
  <si>
    <t>d'amortissement</t>
  </si>
  <si>
    <t>estimée</t>
  </si>
  <si>
    <t>Electricité</t>
  </si>
  <si>
    <t xml:space="preserve">Plomberie : </t>
  </si>
  <si>
    <t>Ascenceur</t>
  </si>
  <si>
    <t>Menuiseries</t>
  </si>
  <si>
    <t>Chauffage</t>
  </si>
  <si>
    <t>Etanchéité</t>
  </si>
  <si>
    <t>Ravalement améliorations</t>
  </si>
  <si>
    <t>Gros œuvre</t>
  </si>
  <si>
    <t>Pourcentage de la structure</t>
  </si>
  <si>
    <t>Moyenne d'amortissement</t>
  </si>
  <si>
    <t>Amortissements de l'immobilier</t>
  </si>
  <si>
    <t>Amortissement du mobilier</t>
  </si>
  <si>
    <t>Amortissement annuel total :</t>
  </si>
  <si>
    <t>Immobilier (terrain compris) :</t>
  </si>
  <si>
    <t>Valeur  terrain (si connue)</t>
  </si>
  <si>
    <t>Valeur du terrain retenue</t>
  </si>
  <si>
    <t>Base d'amortissement</t>
  </si>
</sst>
</file>

<file path=xl/styles.xml><?xml version="1.0" encoding="utf-8"?>
<styleSheet xmlns="http://schemas.openxmlformats.org/spreadsheetml/2006/main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0&quot;ans &quot;"/>
    <numFmt numFmtId="165" formatCode="_-* #,##0\ &quot;€&quot;_-;\-* #,##0\ &quot;€&quot;_-;_-* &quot;-&quot;??\ &quot;€&quot;_-;_-@_-"/>
    <numFmt numFmtId="166" formatCode="#0&quot; ans 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9"/>
      <name val="Arial"/>
      <family val="2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1" xfId="0" applyFont="1" applyBorder="1"/>
    <xf numFmtId="0" fontId="0" fillId="0" borderId="2" xfId="0" applyBorder="1"/>
    <xf numFmtId="44" fontId="0" fillId="0" borderId="0" xfId="1" applyFont="1" applyBorder="1" applyAlignment="1"/>
    <xf numFmtId="0" fontId="0" fillId="0" borderId="3" xfId="0" applyBorder="1"/>
    <xf numFmtId="0" fontId="5" fillId="0" borderId="0" xfId="0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44" fontId="0" fillId="0" borderId="0" xfId="0" applyNumberFormat="1" applyBorder="1"/>
    <xf numFmtId="0" fontId="0" fillId="5" borderId="15" xfId="0" applyFill="1" applyBorder="1"/>
    <xf numFmtId="0" fontId="0" fillId="5" borderId="8" xfId="0" applyFill="1" applyBorder="1"/>
    <xf numFmtId="10" fontId="0" fillId="5" borderId="16" xfId="0" applyNumberFormat="1" applyFill="1" applyBorder="1"/>
    <xf numFmtId="10" fontId="0" fillId="5" borderId="17" xfId="0" applyNumberFormat="1" applyFill="1" applyBorder="1"/>
    <xf numFmtId="164" fontId="8" fillId="5" borderId="16" xfId="0" applyNumberFormat="1" applyFont="1" applyFill="1" applyBorder="1" applyAlignment="1" applyProtection="1">
      <alignment horizontal="center"/>
      <protection locked="0"/>
    </xf>
    <xf numFmtId="10" fontId="0" fillId="5" borderId="16" xfId="2" applyNumberFormat="1" applyFont="1" applyFill="1" applyBorder="1" applyAlignment="1">
      <alignment horizontal="left" indent="2"/>
    </xf>
    <xf numFmtId="165" fontId="0" fillId="5" borderId="16" xfId="0" applyNumberFormat="1" applyFill="1" applyBorder="1"/>
    <xf numFmtId="0" fontId="0" fillId="5" borderId="16" xfId="0" applyFill="1" applyBorder="1"/>
    <xf numFmtId="42" fontId="4" fillId="5" borderId="16" xfId="0" applyNumberFormat="1" applyFont="1" applyFill="1" applyBorder="1"/>
    <xf numFmtId="0" fontId="0" fillId="6" borderId="15" xfId="0" applyFill="1" applyBorder="1"/>
    <xf numFmtId="0" fontId="0" fillId="6" borderId="8" xfId="0" applyFill="1" applyBorder="1"/>
    <xf numFmtId="10" fontId="0" fillId="6" borderId="16" xfId="0" applyNumberFormat="1" applyFill="1" applyBorder="1"/>
    <xf numFmtId="10" fontId="0" fillId="6" borderId="17" xfId="0" applyNumberFormat="1" applyFill="1" applyBorder="1"/>
    <xf numFmtId="164" fontId="8" fillId="6" borderId="16" xfId="0" applyNumberFormat="1" applyFont="1" applyFill="1" applyBorder="1" applyAlignment="1" applyProtection="1">
      <alignment horizontal="center"/>
      <protection locked="0"/>
    </xf>
    <xf numFmtId="10" fontId="0" fillId="6" borderId="16" xfId="2" applyNumberFormat="1" applyFont="1" applyFill="1" applyBorder="1" applyAlignment="1">
      <alignment horizontal="left" indent="2"/>
    </xf>
    <xf numFmtId="165" fontId="0" fillId="6" borderId="16" xfId="0" applyNumberFormat="1" applyFill="1" applyBorder="1"/>
    <xf numFmtId="0" fontId="0" fillId="6" borderId="16" xfId="0" applyFill="1" applyBorder="1"/>
    <xf numFmtId="42" fontId="4" fillId="6" borderId="16" xfId="0" applyNumberFormat="1" applyFont="1" applyFill="1" applyBorder="1"/>
    <xf numFmtId="165" fontId="0" fillId="0" borderId="0" xfId="0" applyNumberFormat="1" applyBorder="1"/>
    <xf numFmtId="0" fontId="0" fillId="0" borderId="15" xfId="0" applyBorder="1"/>
    <xf numFmtId="10" fontId="4" fillId="0" borderId="16" xfId="0" applyNumberFormat="1" applyFont="1" applyBorder="1"/>
    <xf numFmtId="10" fontId="4" fillId="0" borderId="8" xfId="0" applyNumberFormat="1" applyFont="1" applyBorder="1"/>
    <xf numFmtId="165" fontId="4" fillId="0" borderId="16" xfId="0" applyNumberFormat="1" applyFont="1" applyBorder="1"/>
    <xf numFmtId="10" fontId="4" fillId="0" borderId="3" xfId="2" applyNumberFormat="1" applyFont="1" applyBorder="1" applyAlignment="1">
      <alignment horizontal="left"/>
    </xf>
    <xf numFmtId="164" fontId="9" fillId="4" borderId="18" xfId="0" applyNumberFormat="1" applyFont="1" applyFill="1" applyBorder="1" applyAlignment="1" applyProtection="1">
      <alignment horizontal="center"/>
      <protection locked="0"/>
    </xf>
    <xf numFmtId="0" fontId="5" fillId="7" borderId="16" xfId="0" applyFont="1" applyFill="1" applyBorder="1"/>
    <xf numFmtId="42" fontId="4" fillId="7" borderId="16" xfId="0" applyNumberFormat="1" applyFont="1" applyFill="1" applyBorder="1"/>
    <xf numFmtId="0" fontId="0" fillId="0" borderId="16" xfId="0" applyBorder="1"/>
    <xf numFmtId="0" fontId="4" fillId="0" borderId="16" xfId="0" applyFont="1" applyBorder="1"/>
    <xf numFmtId="42" fontId="4" fillId="0" borderId="16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7" xfId="0" applyFont="1" applyBorder="1" applyAlignment="1"/>
    <xf numFmtId="166" fontId="7" fillId="4" borderId="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0" borderId="3" xfId="0" applyFont="1" applyBorder="1"/>
    <xf numFmtId="44" fontId="2" fillId="0" borderId="6" xfId="0" applyNumberFormat="1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3" xfId="0" applyFont="1" applyBorder="1"/>
    <xf numFmtId="0" fontId="11" fillId="0" borderId="1" xfId="0" applyFont="1" applyBorder="1"/>
    <xf numFmtId="44" fontId="12" fillId="0" borderId="6" xfId="0" applyNumberFormat="1" applyFont="1" applyBorder="1"/>
    <xf numFmtId="0" fontId="12" fillId="0" borderId="1" xfId="0" applyFont="1" applyBorder="1"/>
    <xf numFmtId="0" fontId="5" fillId="0" borderId="0" xfId="0" applyFont="1" applyBorder="1" applyAlignment="1"/>
    <xf numFmtId="0" fontId="0" fillId="0" borderId="22" xfId="0" applyBorder="1"/>
    <xf numFmtId="0" fontId="0" fillId="0" borderId="23" xfId="0" applyBorder="1"/>
    <xf numFmtId="0" fontId="5" fillId="0" borderId="5" xfId="0" applyFont="1" applyBorder="1" applyAlignment="1"/>
    <xf numFmtId="0" fontId="3" fillId="9" borderId="15" xfId="0" applyFont="1" applyFill="1" applyBorder="1"/>
    <xf numFmtId="0" fontId="3" fillId="9" borderId="8" xfId="0" applyFont="1" applyFill="1" applyBorder="1"/>
    <xf numFmtId="10" fontId="3" fillId="9" borderId="16" xfId="0" applyNumberFormat="1" applyFont="1" applyFill="1" applyBorder="1"/>
    <xf numFmtId="10" fontId="3" fillId="9" borderId="10" xfId="0" applyNumberFormat="1" applyFont="1" applyFill="1" applyBorder="1"/>
    <xf numFmtId="164" fontId="13" fillId="9" borderId="16" xfId="0" applyNumberFormat="1" applyFont="1" applyFill="1" applyBorder="1" applyAlignment="1" applyProtection="1">
      <alignment horizontal="center"/>
      <protection locked="0"/>
    </xf>
    <xf numFmtId="10" fontId="3" fillId="9" borderId="16" xfId="2" applyNumberFormat="1" applyFont="1" applyFill="1" applyBorder="1" applyAlignment="1">
      <alignment horizontal="left" indent="2"/>
    </xf>
    <xf numFmtId="165" fontId="3" fillId="9" borderId="16" xfId="0" applyNumberFormat="1" applyFont="1" applyFill="1" applyBorder="1"/>
    <xf numFmtId="0" fontId="3" fillId="9" borderId="16" xfId="0" applyFont="1" applyFill="1" applyBorder="1"/>
    <xf numFmtId="42" fontId="14" fillId="9" borderId="16" xfId="0" applyNumberFormat="1" applyFont="1" applyFill="1" applyBorder="1"/>
    <xf numFmtId="0" fontId="3" fillId="10" borderId="15" xfId="0" applyFont="1" applyFill="1" applyBorder="1"/>
    <xf numFmtId="0" fontId="3" fillId="10" borderId="8" xfId="0" applyFont="1" applyFill="1" applyBorder="1"/>
    <xf numFmtId="10" fontId="3" fillId="10" borderId="16" xfId="0" applyNumberFormat="1" applyFont="1" applyFill="1" applyBorder="1"/>
    <xf numFmtId="10" fontId="3" fillId="10" borderId="17" xfId="0" applyNumberFormat="1" applyFont="1" applyFill="1" applyBorder="1"/>
    <xf numFmtId="164" fontId="13" fillId="10" borderId="16" xfId="0" applyNumberFormat="1" applyFont="1" applyFill="1" applyBorder="1" applyAlignment="1" applyProtection="1">
      <alignment horizontal="center"/>
      <protection locked="0"/>
    </xf>
    <xf numFmtId="10" fontId="3" fillId="10" borderId="16" xfId="2" applyNumberFormat="1" applyFont="1" applyFill="1" applyBorder="1" applyAlignment="1">
      <alignment horizontal="left" indent="2"/>
    </xf>
    <xf numFmtId="165" fontId="3" fillId="10" borderId="16" xfId="0" applyNumberFormat="1" applyFont="1" applyFill="1" applyBorder="1"/>
    <xf numFmtId="0" fontId="3" fillId="10" borderId="16" xfId="0" applyFont="1" applyFill="1" applyBorder="1"/>
    <xf numFmtId="42" fontId="14" fillId="10" borderId="16" xfId="0" applyNumberFormat="1" applyFont="1" applyFill="1" applyBorder="1"/>
    <xf numFmtId="0" fontId="0" fillId="11" borderId="15" xfId="0" applyFill="1" applyBorder="1"/>
    <xf numFmtId="0" fontId="0" fillId="11" borderId="8" xfId="0" applyFill="1" applyBorder="1"/>
    <xf numFmtId="10" fontId="0" fillId="11" borderId="16" xfId="0" applyNumberFormat="1" applyFill="1" applyBorder="1"/>
    <xf numFmtId="10" fontId="0" fillId="11" borderId="17" xfId="0" applyNumberFormat="1" applyFill="1" applyBorder="1"/>
    <xf numFmtId="164" fontId="8" fillId="11" borderId="16" xfId="0" applyNumberFormat="1" applyFont="1" applyFill="1" applyBorder="1" applyAlignment="1" applyProtection="1">
      <alignment horizontal="center"/>
      <protection locked="0"/>
    </xf>
    <xf numFmtId="10" fontId="0" fillId="11" borderId="16" xfId="2" applyNumberFormat="1" applyFont="1" applyFill="1" applyBorder="1" applyAlignment="1">
      <alignment horizontal="left" indent="2"/>
    </xf>
    <xf numFmtId="165" fontId="0" fillId="11" borderId="16" xfId="0" applyNumberFormat="1" applyFill="1" applyBorder="1"/>
    <xf numFmtId="0" fontId="0" fillId="11" borderId="16" xfId="0" applyFill="1" applyBorder="1"/>
    <xf numFmtId="42" fontId="4" fillId="11" borderId="16" xfId="0" applyNumberFormat="1" applyFont="1" applyFill="1" applyBorder="1"/>
    <xf numFmtId="0" fontId="0" fillId="8" borderId="15" xfId="0" applyFill="1" applyBorder="1"/>
    <xf numFmtId="0" fontId="0" fillId="8" borderId="8" xfId="0" applyFill="1" applyBorder="1"/>
    <xf numFmtId="10" fontId="0" fillId="8" borderId="16" xfId="0" applyNumberFormat="1" applyFill="1" applyBorder="1"/>
    <xf numFmtId="10" fontId="0" fillId="8" borderId="17" xfId="0" applyNumberFormat="1" applyFill="1" applyBorder="1"/>
    <xf numFmtId="164" fontId="8" fillId="8" borderId="16" xfId="0" applyNumberFormat="1" applyFont="1" applyFill="1" applyBorder="1" applyAlignment="1" applyProtection="1">
      <alignment horizontal="center"/>
      <protection locked="0"/>
    </xf>
    <xf numFmtId="10" fontId="0" fillId="8" borderId="16" xfId="2" applyNumberFormat="1" applyFont="1" applyFill="1" applyBorder="1" applyAlignment="1">
      <alignment horizontal="left" indent="2"/>
    </xf>
    <xf numFmtId="165" fontId="0" fillId="8" borderId="16" xfId="0" applyNumberFormat="1" applyFill="1" applyBorder="1"/>
    <xf numFmtId="0" fontId="0" fillId="8" borderId="16" xfId="0" applyFill="1" applyBorder="1"/>
    <xf numFmtId="42" fontId="4" fillId="8" borderId="16" xfId="0" applyNumberFormat="1" applyFont="1" applyFill="1" applyBorder="1"/>
    <xf numFmtId="0" fontId="0" fillId="12" borderId="15" xfId="0" applyFill="1" applyBorder="1"/>
    <xf numFmtId="0" fontId="0" fillId="12" borderId="8" xfId="0" applyFill="1" applyBorder="1"/>
    <xf numFmtId="10" fontId="0" fillId="12" borderId="16" xfId="0" applyNumberFormat="1" applyFill="1" applyBorder="1"/>
    <xf numFmtId="10" fontId="0" fillId="12" borderId="17" xfId="0" applyNumberFormat="1" applyFill="1" applyBorder="1"/>
    <xf numFmtId="164" fontId="8" fillId="12" borderId="16" xfId="0" applyNumberFormat="1" applyFont="1" applyFill="1" applyBorder="1" applyAlignment="1" applyProtection="1">
      <alignment horizontal="center"/>
      <protection locked="0"/>
    </xf>
    <xf numFmtId="10" fontId="0" fillId="12" borderId="16" xfId="2" applyNumberFormat="1" applyFont="1" applyFill="1" applyBorder="1" applyAlignment="1">
      <alignment horizontal="left" indent="2"/>
    </xf>
    <xf numFmtId="165" fontId="0" fillId="12" borderId="16" xfId="0" applyNumberFormat="1" applyFill="1" applyBorder="1"/>
    <xf numFmtId="0" fontId="0" fillId="12" borderId="16" xfId="0" applyFill="1" applyBorder="1"/>
    <xf numFmtId="42" fontId="4" fillId="12" borderId="16" xfId="0" applyNumberFormat="1" applyFont="1" applyFill="1" applyBorder="1"/>
    <xf numFmtId="0" fontId="0" fillId="13" borderId="0" xfId="0" applyFill="1" applyBorder="1"/>
    <xf numFmtId="0" fontId="2" fillId="0" borderId="2" xfId="0" applyFont="1" applyBorder="1"/>
    <xf numFmtId="44" fontId="10" fillId="3" borderId="6" xfId="1" applyFont="1" applyFill="1" applyBorder="1" applyAlignment="1" applyProtection="1">
      <protection locked="0"/>
    </xf>
    <xf numFmtId="44" fontId="6" fillId="3" borderId="6" xfId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5" fillId="14" borderId="15" xfId="0" applyFont="1" applyFill="1" applyBorder="1"/>
    <xf numFmtId="0" fontId="15" fillId="14" borderId="8" xfId="0" applyFont="1" applyFill="1" applyBorder="1"/>
    <xf numFmtId="10" fontId="15" fillId="14" borderId="16" xfId="0" applyNumberFormat="1" applyFont="1" applyFill="1" applyBorder="1"/>
    <xf numFmtId="10" fontId="15" fillId="14" borderId="14" xfId="0" applyNumberFormat="1" applyFont="1" applyFill="1" applyBorder="1"/>
    <xf numFmtId="164" fontId="8" fillId="14" borderId="16" xfId="0" applyNumberFormat="1" applyFont="1" applyFill="1" applyBorder="1" applyAlignment="1" applyProtection="1">
      <alignment horizontal="center"/>
      <protection locked="0"/>
    </xf>
    <xf numFmtId="10" fontId="15" fillId="14" borderId="16" xfId="2" applyNumberFormat="1" applyFont="1" applyFill="1" applyBorder="1" applyAlignment="1">
      <alignment horizontal="left" indent="2"/>
    </xf>
    <xf numFmtId="165" fontId="15" fillId="14" borderId="16" xfId="0" applyNumberFormat="1" applyFont="1" applyFill="1" applyBorder="1"/>
    <xf numFmtId="0" fontId="15" fillId="0" borderId="0" xfId="0" applyFont="1" applyBorder="1"/>
    <xf numFmtId="0" fontId="15" fillId="14" borderId="16" xfId="0" applyFont="1" applyFill="1" applyBorder="1"/>
    <xf numFmtId="42" fontId="4" fillId="14" borderId="16" xfId="0" applyNumberFormat="1" applyFont="1" applyFill="1" applyBorder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2"/>
  <c:chart>
    <c:title>
      <c:tx>
        <c:rich>
          <a:bodyPr/>
          <a:lstStyle/>
          <a:p>
            <a:pPr>
              <a:defRPr/>
            </a:pPr>
            <a:r>
              <a:rPr lang="fr-FR"/>
              <a:t>Amortissements LMNP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Feuil1!$I$9:$I$16</c:f>
              <c:strCache>
                <c:ptCount val="8"/>
                <c:pt idx="0">
                  <c:v>Electricité</c:v>
                </c:pt>
                <c:pt idx="1">
                  <c:v>Plomberie : </c:v>
                </c:pt>
                <c:pt idx="2">
                  <c:v>Ascenceur</c:v>
                </c:pt>
                <c:pt idx="3">
                  <c:v>Menuiseries</c:v>
                </c:pt>
                <c:pt idx="4">
                  <c:v>Chauffage</c:v>
                </c:pt>
                <c:pt idx="5">
                  <c:v>Etanchéité</c:v>
                </c:pt>
                <c:pt idx="6">
                  <c:v>Ravalement améliorations</c:v>
                </c:pt>
                <c:pt idx="7">
                  <c:v>Gros œuvre</c:v>
                </c:pt>
              </c:strCache>
            </c:strRef>
          </c:cat>
          <c:val>
            <c:numRef>
              <c:f>Feuil1!$J$9:$J$16</c:f>
              <c:numCache>
                <c:formatCode>_-* #,##0\ "€"_-;\-* #,##0\ "€"_-;_-* "-"\ "€"_-;_-@_-</c:formatCode>
                <c:ptCount val="8"/>
                <c:pt idx="0">
                  <c:v>312</c:v>
                </c:pt>
                <c:pt idx="1">
                  <c:v>276</c:v>
                </c:pt>
                <c:pt idx="2">
                  <c:v>280</c:v>
                </c:pt>
                <c:pt idx="3">
                  <c:v>198</c:v>
                </c:pt>
                <c:pt idx="4">
                  <c:v>320</c:v>
                </c:pt>
                <c:pt idx="5">
                  <c:v>110</c:v>
                </c:pt>
                <c:pt idx="6">
                  <c:v>210</c:v>
                </c:pt>
                <c:pt idx="7">
                  <c:v>2709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9</xdr:col>
      <xdr:colOff>647700</xdr:colOff>
      <xdr:row>38</xdr:row>
      <xdr:rowOff>180974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39"/>
  <sheetViews>
    <sheetView showGridLines="0" showRowColHeaders="0" tabSelected="1" workbookViewId="0">
      <selection activeCell="C2" sqref="C2"/>
    </sheetView>
  </sheetViews>
  <sheetFormatPr baseColWidth="10" defaultRowHeight="15"/>
  <cols>
    <col min="2" max="2" width="15" customWidth="1"/>
    <col min="3" max="3" width="14.5703125" customWidth="1"/>
    <col min="4" max="4" width="2.140625" customWidth="1"/>
    <col min="5" max="5" width="14.5703125" customWidth="1"/>
    <col min="6" max="6" width="15.140625" customWidth="1"/>
    <col min="7" max="7" width="12.140625" customWidth="1"/>
    <col min="8" max="8" width="1.42578125" customWidth="1"/>
    <col min="9" max="9" width="27.42578125" customWidth="1"/>
    <col min="12" max="14" width="11.42578125" hidden="1" customWidth="1"/>
  </cols>
  <sheetData>
    <row r="1" spans="1:14" ht="15.75" thickBo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4" ht="16.5" thickBot="1">
      <c r="A2" s="58" t="s">
        <v>23</v>
      </c>
      <c r="B2" s="55"/>
      <c r="C2" s="112">
        <v>150000</v>
      </c>
      <c r="D2" s="62"/>
      <c r="E2" s="62"/>
      <c r="F2" s="62"/>
      <c r="G2" s="62"/>
      <c r="H2" s="62"/>
      <c r="I2" s="62"/>
      <c r="J2" s="62"/>
      <c r="K2" s="63"/>
    </row>
    <row r="3" spans="1:14" ht="15.75" thickBot="1">
      <c r="A3" s="56" t="s">
        <v>24</v>
      </c>
      <c r="B3" s="57"/>
      <c r="C3" s="112">
        <v>0</v>
      </c>
      <c r="D3" s="6"/>
      <c r="E3" s="6"/>
      <c r="F3" s="2"/>
      <c r="G3" s="2"/>
      <c r="H3" s="2"/>
      <c r="I3" s="2"/>
      <c r="J3" s="2"/>
      <c r="K3" s="3"/>
    </row>
    <row r="4" spans="1:14" ht="15.75" thickBot="1">
      <c r="A4" s="60" t="s">
        <v>25</v>
      </c>
      <c r="B4" s="57"/>
      <c r="C4" s="59">
        <f>IF(C3=0,C2*15%,0)</f>
        <v>22500</v>
      </c>
      <c r="D4" s="6"/>
      <c r="E4" s="8" t="s">
        <v>2</v>
      </c>
      <c r="F4" s="2"/>
      <c r="G4" s="2"/>
      <c r="H4" s="50"/>
      <c r="I4" s="61"/>
      <c r="J4" s="61"/>
      <c r="K4" s="64"/>
      <c r="M4">
        <v>1</v>
      </c>
      <c r="N4" s="51">
        <v>5</v>
      </c>
    </row>
    <row r="5" spans="1:14" ht="15.75" thickBot="1">
      <c r="A5" s="52" t="s">
        <v>26</v>
      </c>
      <c r="B5" s="53"/>
      <c r="C5" s="54">
        <f>C2-C3-C4</f>
        <v>127500</v>
      </c>
      <c r="D5" s="2"/>
      <c r="E5" s="2"/>
      <c r="F5" s="2"/>
      <c r="G5" s="2"/>
      <c r="H5" s="2"/>
      <c r="I5" s="2"/>
      <c r="J5" s="2"/>
      <c r="K5" s="3"/>
      <c r="M5">
        <v>2</v>
      </c>
      <c r="N5" s="51">
        <v>6</v>
      </c>
    </row>
    <row r="6" spans="1:14" ht="15.75" thickBot="1">
      <c r="A6" s="4" t="s">
        <v>1</v>
      </c>
      <c r="B6" s="7"/>
      <c r="C6" s="113">
        <v>12000</v>
      </c>
      <c r="D6" s="2"/>
      <c r="E6" s="2"/>
      <c r="F6" s="2"/>
      <c r="G6" s="2"/>
      <c r="H6" s="2"/>
      <c r="I6" s="2"/>
      <c r="J6" s="2"/>
      <c r="K6" s="3"/>
      <c r="M6">
        <v>3</v>
      </c>
      <c r="N6" s="51">
        <v>7</v>
      </c>
    </row>
    <row r="7" spans="1:14" ht="15.75" thickBot="1">
      <c r="A7" s="1"/>
      <c r="B7" s="2"/>
      <c r="C7" s="2"/>
      <c r="D7" s="2"/>
      <c r="E7" s="9" t="s">
        <v>3</v>
      </c>
      <c r="F7" s="9" t="s">
        <v>4</v>
      </c>
      <c r="G7" s="9" t="s">
        <v>5</v>
      </c>
      <c r="H7" s="2"/>
      <c r="I7" s="118" t="s">
        <v>6</v>
      </c>
      <c r="J7" s="119"/>
      <c r="K7" s="3"/>
      <c r="M7">
        <v>4</v>
      </c>
      <c r="N7" s="51">
        <v>8</v>
      </c>
    </row>
    <row r="8" spans="1:14" ht="15.75" thickBot="1">
      <c r="A8" s="10" t="s">
        <v>7</v>
      </c>
      <c r="B8" s="11"/>
      <c r="C8" s="12"/>
      <c r="D8" s="13"/>
      <c r="E8" s="14" t="s">
        <v>8</v>
      </c>
      <c r="F8" s="14" t="s">
        <v>8</v>
      </c>
      <c r="G8" s="15" t="s">
        <v>9</v>
      </c>
      <c r="H8" s="8"/>
      <c r="I8" s="2"/>
      <c r="J8" s="2"/>
      <c r="K8" s="3"/>
      <c r="M8">
        <v>5</v>
      </c>
      <c r="N8" s="51">
        <v>9</v>
      </c>
    </row>
    <row r="9" spans="1:14" ht="15.75" thickBot="1">
      <c r="A9" s="65" t="s">
        <v>10</v>
      </c>
      <c r="B9" s="66"/>
      <c r="C9" s="67">
        <v>5.1999999999999998E-2</v>
      </c>
      <c r="D9" s="68"/>
      <c r="E9" s="69">
        <v>25</v>
      </c>
      <c r="F9" s="70">
        <f>100%/E9</f>
        <v>0.04</v>
      </c>
      <c r="G9" s="71">
        <f t="shared" ref="G9:G16" si="0">$C$2*C9</f>
        <v>7800</v>
      </c>
      <c r="H9" s="16"/>
      <c r="I9" s="72" t="s">
        <v>10</v>
      </c>
      <c r="J9" s="73">
        <f t="shared" ref="J9:J16" si="1">$C$2*F9*C9</f>
        <v>312</v>
      </c>
      <c r="K9" s="3"/>
      <c r="M9">
        <v>6</v>
      </c>
      <c r="N9" s="51">
        <v>10</v>
      </c>
    </row>
    <row r="10" spans="1:14" ht="15.75" thickBot="1">
      <c r="A10" s="74" t="s">
        <v>11</v>
      </c>
      <c r="B10" s="75"/>
      <c r="C10" s="76">
        <v>4.5999999999999999E-2</v>
      </c>
      <c r="D10" s="77"/>
      <c r="E10" s="78">
        <v>25</v>
      </c>
      <c r="F10" s="79">
        <f t="shared" ref="F10:F16" si="2">100%/E10</f>
        <v>0.04</v>
      </c>
      <c r="G10" s="80">
        <f t="shared" si="0"/>
        <v>6900</v>
      </c>
      <c r="H10" s="2"/>
      <c r="I10" s="81" t="s">
        <v>11</v>
      </c>
      <c r="J10" s="82">
        <f t="shared" si="1"/>
        <v>276</v>
      </c>
      <c r="K10" s="3"/>
      <c r="N10" s="114">
        <v>4</v>
      </c>
    </row>
    <row r="11" spans="1:14" ht="15.75" thickBot="1">
      <c r="A11" s="17" t="s">
        <v>12</v>
      </c>
      <c r="B11" s="18"/>
      <c r="C11" s="19">
        <v>2.8000000000000001E-2</v>
      </c>
      <c r="D11" s="20"/>
      <c r="E11" s="21">
        <v>15</v>
      </c>
      <c r="F11" s="22">
        <f t="shared" si="2"/>
        <v>6.6666666666666666E-2</v>
      </c>
      <c r="G11" s="23">
        <f t="shared" si="0"/>
        <v>4200</v>
      </c>
      <c r="H11" s="2"/>
      <c r="I11" s="24" t="s">
        <v>12</v>
      </c>
      <c r="J11" s="25">
        <f t="shared" si="1"/>
        <v>280</v>
      </c>
      <c r="K11" s="3"/>
      <c r="N11" s="51">
        <f>VLOOKUP($N$10,M4:N9,2,FALSE)</f>
        <v>8</v>
      </c>
    </row>
    <row r="12" spans="1:14">
      <c r="A12" s="26" t="s">
        <v>13</v>
      </c>
      <c r="B12" s="27"/>
      <c r="C12" s="28">
        <v>3.3000000000000002E-2</v>
      </c>
      <c r="D12" s="29"/>
      <c r="E12" s="30">
        <v>25</v>
      </c>
      <c r="F12" s="31">
        <f t="shared" si="2"/>
        <v>0.04</v>
      </c>
      <c r="G12" s="32">
        <f t="shared" si="0"/>
        <v>4950</v>
      </c>
      <c r="H12" s="2"/>
      <c r="I12" s="33" t="s">
        <v>13</v>
      </c>
      <c r="J12" s="34">
        <f t="shared" si="1"/>
        <v>198</v>
      </c>
      <c r="K12" s="3"/>
    </row>
    <row r="13" spans="1:14">
      <c r="A13" s="83" t="s">
        <v>14</v>
      </c>
      <c r="B13" s="84"/>
      <c r="C13" s="85">
        <v>3.2000000000000001E-2</v>
      </c>
      <c r="D13" s="86"/>
      <c r="E13" s="87">
        <v>15</v>
      </c>
      <c r="F13" s="88">
        <f t="shared" si="2"/>
        <v>6.6666666666666666E-2</v>
      </c>
      <c r="G13" s="89">
        <f t="shared" si="0"/>
        <v>4800</v>
      </c>
      <c r="H13" s="2"/>
      <c r="I13" s="90" t="s">
        <v>14</v>
      </c>
      <c r="J13" s="91">
        <f t="shared" si="1"/>
        <v>320</v>
      </c>
      <c r="K13" s="3"/>
    </row>
    <row r="14" spans="1:14">
      <c r="A14" s="92" t="s">
        <v>15</v>
      </c>
      <c r="B14" s="93"/>
      <c r="C14" s="94">
        <v>1.0999999999999999E-2</v>
      </c>
      <c r="D14" s="95"/>
      <c r="E14" s="96">
        <v>15</v>
      </c>
      <c r="F14" s="97">
        <f t="shared" si="2"/>
        <v>6.6666666666666666E-2</v>
      </c>
      <c r="G14" s="98">
        <f t="shared" si="0"/>
        <v>1650</v>
      </c>
      <c r="H14" s="2"/>
      <c r="I14" s="99" t="s">
        <v>15</v>
      </c>
      <c r="J14" s="100">
        <f t="shared" si="1"/>
        <v>110</v>
      </c>
      <c r="K14" s="3"/>
    </row>
    <row r="15" spans="1:14">
      <c r="A15" s="101" t="s">
        <v>16</v>
      </c>
      <c r="B15" s="102"/>
      <c r="C15" s="103">
        <v>2.1000000000000001E-2</v>
      </c>
      <c r="D15" s="104"/>
      <c r="E15" s="105">
        <v>15</v>
      </c>
      <c r="F15" s="106">
        <f t="shared" si="2"/>
        <v>6.6666666666666666E-2</v>
      </c>
      <c r="G15" s="107">
        <f t="shared" si="0"/>
        <v>3150</v>
      </c>
      <c r="H15" s="110"/>
      <c r="I15" s="108" t="s">
        <v>16</v>
      </c>
      <c r="J15" s="109">
        <f t="shared" si="1"/>
        <v>210</v>
      </c>
      <c r="K15" s="3"/>
    </row>
    <row r="16" spans="1:14">
      <c r="A16" s="120" t="s">
        <v>17</v>
      </c>
      <c r="B16" s="121"/>
      <c r="C16" s="122">
        <v>0.90300000000000002</v>
      </c>
      <c r="D16" s="123"/>
      <c r="E16" s="124">
        <v>50</v>
      </c>
      <c r="F16" s="125">
        <f t="shared" si="2"/>
        <v>0.02</v>
      </c>
      <c r="G16" s="126">
        <f t="shared" si="0"/>
        <v>135450</v>
      </c>
      <c r="H16" s="127"/>
      <c r="I16" s="128" t="s">
        <v>17</v>
      </c>
      <c r="J16" s="129">
        <f t="shared" si="1"/>
        <v>2709</v>
      </c>
      <c r="K16" s="3"/>
    </row>
    <row r="17" spans="1:11">
      <c r="A17" s="1"/>
      <c r="B17" s="2"/>
      <c r="C17" s="2"/>
      <c r="D17" s="2"/>
      <c r="E17" s="2"/>
      <c r="F17" s="2"/>
      <c r="G17" s="35"/>
      <c r="H17" s="2"/>
      <c r="I17" s="2"/>
      <c r="J17" s="2"/>
      <c r="K17" s="3"/>
    </row>
    <row r="18" spans="1:11">
      <c r="A18" s="36" t="s">
        <v>18</v>
      </c>
      <c r="B18" s="11"/>
      <c r="C18" s="37">
        <f>C5/C2</f>
        <v>0.85</v>
      </c>
      <c r="D18" s="38"/>
      <c r="E18" s="11"/>
      <c r="F18" s="11"/>
      <c r="G18" s="39">
        <f>C2*C18</f>
        <v>127500</v>
      </c>
      <c r="H18" s="2"/>
      <c r="I18" s="2"/>
      <c r="J18" s="2"/>
      <c r="K18" s="3"/>
    </row>
    <row r="19" spans="1:11" ht="15.75" thickBot="1">
      <c r="A19" s="1"/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5.75" thickBot="1">
      <c r="A20" s="1"/>
      <c r="B20" s="4" t="s">
        <v>19</v>
      </c>
      <c r="C20" s="111"/>
      <c r="D20" s="5"/>
      <c r="E20" s="40">
        <f>J20/C2</f>
        <v>2.9433333333333332E-2</v>
      </c>
      <c r="F20" s="41">
        <f>100%/E20</f>
        <v>33.975084937712346</v>
      </c>
      <c r="G20" s="2"/>
      <c r="H20" s="2"/>
      <c r="I20" s="42" t="s">
        <v>20</v>
      </c>
      <c r="J20" s="43">
        <f>SUM(J9:J16)</f>
        <v>4415</v>
      </c>
      <c r="K20" s="3"/>
    </row>
    <row r="21" spans="1:11">
      <c r="A21" s="1"/>
      <c r="B21" s="2"/>
      <c r="C21" s="2"/>
      <c r="D21" s="2"/>
      <c r="E21" s="2"/>
      <c r="F21" s="2"/>
      <c r="G21" s="2"/>
      <c r="H21" s="2"/>
      <c r="I21" s="44" t="s">
        <v>21</v>
      </c>
      <c r="J21" s="39">
        <f>C6/N11</f>
        <v>1500</v>
      </c>
      <c r="K21" s="3"/>
    </row>
    <row r="22" spans="1:11">
      <c r="A22" s="1"/>
      <c r="B22" s="2"/>
      <c r="C22" s="2"/>
      <c r="D22" s="2"/>
      <c r="E22" s="2"/>
      <c r="F22" s="2"/>
      <c r="G22" s="2"/>
      <c r="H22" s="2"/>
      <c r="I22" s="2"/>
      <c r="J22" s="2"/>
      <c r="K22" s="3"/>
    </row>
    <row r="23" spans="1:11">
      <c r="A23" s="1"/>
      <c r="B23" s="2"/>
      <c r="C23" s="2"/>
      <c r="D23" s="2"/>
      <c r="E23" s="2"/>
      <c r="F23" s="2"/>
      <c r="G23" s="2"/>
      <c r="H23" s="2"/>
      <c r="I23" s="45" t="s">
        <v>22</v>
      </c>
      <c r="J23" s="46">
        <f>J20+J21</f>
        <v>5915</v>
      </c>
      <c r="K23" s="3"/>
    </row>
    <row r="24" spans="1:11">
      <c r="A24" s="1"/>
      <c r="B24" s="2"/>
      <c r="C24" s="2"/>
      <c r="D24" s="2"/>
      <c r="E24" s="2"/>
      <c r="F24" s="2"/>
      <c r="G24" s="2"/>
      <c r="H24" s="2"/>
      <c r="I24" s="2"/>
      <c r="J24" s="2"/>
      <c r="K24" s="3"/>
    </row>
    <row r="25" spans="1:11">
      <c r="A25" s="1"/>
      <c r="B25" s="2"/>
      <c r="C25" s="2"/>
      <c r="D25" s="2"/>
      <c r="E25" s="2"/>
      <c r="F25" s="2"/>
      <c r="G25" s="2"/>
      <c r="H25" s="2"/>
      <c r="I25" s="2"/>
      <c r="J25" s="2"/>
      <c r="K25" s="3"/>
    </row>
    <row r="26" spans="1:11">
      <c r="A26" s="1"/>
      <c r="B26" s="2"/>
      <c r="C26" s="2"/>
      <c r="D26" s="2"/>
      <c r="E26" s="2"/>
      <c r="F26" s="2"/>
      <c r="G26" s="2"/>
      <c r="H26" s="2"/>
      <c r="I26" s="2"/>
      <c r="J26" s="2"/>
      <c r="K26" s="3"/>
    </row>
    <row r="27" spans="1:11">
      <c r="A27" s="1"/>
      <c r="B27" s="2"/>
      <c r="C27" s="2"/>
      <c r="D27" s="2"/>
      <c r="E27" s="2"/>
      <c r="F27" s="2"/>
      <c r="G27" s="2"/>
      <c r="H27" s="2"/>
      <c r="I27" s="2"/>
      <c r="J27" s="2"/>
      <c r="K27" s="3"/>
    </row>
    <row r="28" spans="1:11">
      <c r="A28" s="1"/>
      <c r="B28" s="2"/>
      <c r="C28" s="2"/>
      <c r="D28" s="2"/>
      <c r="E28" s="2"/>
      <c r="F28" s="2"/>
      <c r="G28" s="2"/>
      <c r="H28" s="2"/>
      <c r="I28" s="2"/>
      <c r="J28" s="2"/>
      <c r="K28" s="3"/>
    </row>
    <row r="29" spans="1:11">
      <c r="A29" s="1"/>
      <c r="B29" s="2"/>
      <c r="C29" s="2"/>
      <c r="D29" s="2"/>
      <c r="E29" s="2"/>
      <c r="F29" s="2"/>
      <c r="G29" s="2"/>
      <c r="H29" s="2"/>
      <c r="I29" s="2"/>
      <c r="J29" s="2"/>
      <c r="K29" s="3"/>
    </row>
    <row r="30" spans="1:11">
      <c r="A30" s="1"/>
      <c r="B30" s="2"/>
      <c r="C30" s="2"/>
      <c r="D30" s="2"/>
      <c r="E30" s="2"/>
      <c r="F30" s="2"/>
      <c r="G30" s="2"/>
      <c r="H30" s="2"/>
      <c r="I30" s="2"/>
      <c r="J30" s="2"/>
      <c r="K30" s="3"/>
    </row>
    <row r="31" spans="1:11">
      <c r="A31" s="1"/>
      <c r="B31" s="2"/>
      <c r="C31" s="2"/>
      <c r="D31" s="2"/>
      <c r="E31" s="2"/>
      <c r="F31" s="2"/>
      <c r="G31" s="2"/>
      <c r="H31" s="2"/>
      <c r="I31" s="2"/>
      <c r="J31" s="2"/>
      <c r="K31" s="3"/>
    </row>
    <row r="32" spans="1:11">
      <c r="A32" s="1"/>
      <c r="B32" s="2"/>
      <c r="C32" s="2"/>
      <c r="D32" s="2"/>
      <c r="E32" s="2"/>
      <c r="F32" s="2"/>
      <c r="G32" s="2"/>
      <c r="H32" s="2"/>
      <c r="I32" s="2"/>
      <c r="J32" s="2"/>
      <c r="K32" s="3"/>
    </row>
    <row r="33" spans="1:11">
      <c r="A33" s="1"/>
      <c r="B33" s="2"/>
      <c r="C33" s="2"/>
      <c r="D33" s="2"/>
      <c r="E33" s="2"/>
      <c r="F33" s="2"/>
      <c r="G33" s="2"/>
      <c r="H33" s="2"/>
      <c r="I33" s="2"/>
      <c r="J33" s="2"/>
      <c r="K33" s="3"/>
    </row>
    <row r="34" spans="1:11">
      <c r="A34" s="1"/>
      <c r="B34" s="2"/>
      <c r="C34" s="2"/>
      <c r="D34" s="2"/>
      <c r="E34" s="2"/>
      <c r="F34" s="2"/>
      <c r="G34" s="2"/>
      <c r="H34" s="2"/>
      <c r="I34" s="2"/>
      <c r="J34" s="2"/>
      <c r="K34" s="3"/>
    </row>
    <row r="35" spans="1:11">
      <c r="A35" s="1"/>
      <c r="B35" s="2"/>
      <c r="C35" s="2"/>
      <c r="D35" s="2"/>
      <c r="E35" s="2"/>
      <c r="F35" s="2"/>
      <c r="G35" s="2"/>
      <c r="H35" s="2"/>
      <c r="I35" s="2"/>
      <c r="J35" s="2"/>
      <c r="K35" s="3"/>
    </row>
    <row r="36" spans="1:11">
      <c r="A36" s="1"/>
      <c r="B36" s="2"/>
      <c r="C36" s="2"/>
      <c r="D36" s="2"/>
      <c r="E36" s="2"/>
      <c r="F36" s="2"/>
      <c r="G36" s="2"/>
      <c r="H36" s="2"/>
      <c r="I36" s="2"/>
      <c r="J36" s="2"/>
      <c r="K36" s="3"/>
    </row>
    <row r="37" spans="1:11">
      <c r="A37" s="1"/>
      <c r="B37" s="2"/>
      <c r="C37" s="2"/>
      <c r="D37" s="2"/>
      <c r="E37" s="2"/>
      <c r="F37" s="2"/>
      <c r="G37" s="2"/>
      <c r="H37" s="2"/>
      <c r="I37" s="2"/>
      <c r="J37" s="2"/>
      <c r="K37" s="3"/>
    </row>
    <row r="38" spans="1:11">
      <c r="A38" s="1"/>
      <c r="B38" s="2"/>
      <c r="C38" s="2"/>
      <c r="D38" s="2"/>
      <c r="E38" s="2"/>
      <c r="F38" s="2"/>
      <c r="G38" s="2"/>
      <c r="H38" s="2"/>
      <c r="I38" s="2"/>
      <c r="J38" s="2"/>
      <c r="K38" s="3"/>
    </row>
    <row r="39" spans="1:11" ht="15.75" thickBo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9"/>
    </row>
  </sheetData>
  <sheetProtection sheet="1" objects="1" scenarios="1" selectLockedCells="1"/>
  <mergeCells count="2">
    <mergeCell ref="A1:K1"/>
    <mergeCell ref="I7:J7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2015-04-11T12:16:16Z</dcterms:created>
  <dcterms:modified xsi:type="dcterms:W3CDTF">2015-04-11T14:43:33Z</dcterms:modified>
</cp:coreProperties>
</file>